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60" windowWidth="14880" windowHeight="7545" activeTab="1"/>
  </bookViews>
  <sheets>
    <sheet name="Main Menu" sheetId="2" r:id="rId1"/>
    <sheet name="Data Entries" sheetId="1" r:id="rId2"/>
    <sheet name="Staff" sheetId="3" r:id="rId3"/>
    <sheet name="Pie Chart" sheetId="4" r:id="rId4"/>
    <sheet name="Client Invoice" sheetId="5" r:id="rId5"/>
    <sheet name="Cost Summary" sheetId="6" r:id="rId6"/>
  </sheets>
  <calcPr calcId="145621"/>
</workbook>
</file>

<file path=xl/calcChain.xml><?xml version="1.0" encoding="utf-8"?>
<calcChain xmlns="http://schemas.openxmlformats.org/spreadsheetml/2006/main">
  <c r="G19" i="1" l="1"/>
  <c r="G20" i="1"/>
  <c r="G21" i="1"/>
  <c r="G22" i="1"/>
  <c r="G23" i="1"/>
  <c r="G24" i="1"/>
  <c r="G25" i="1"/>
  <c r="G2" i="1"/>
  <c r="H2" i="1" s="1"/>
  <c r="I2" i="1" s="1"/>
  <c r="G3" i="1"/>
  <c r="H3" i="1" s="1"/>
  <c r="I3" i="1" s="1"/>
  <c r="G4" i="1"/>
  <c r="H4" i="1" s="1"/>
  <c r="I4" i="1" s="1"/>
  <c r="G5" i="1"/>
  <c r="H5" i="1" s="1"/>
  <c r="I5" i="1" s="1"/>
  <c r="G6" i="1"/>
  <c r="H6" i="1" s="1"/>
  <c r="I6" i="1" s="1"/>
  <c r="G7" i="1"/>
  <c r="H7" i="1" s="1"/>
  <c r="I7" i="1" s="1"/>
  <c r="G8" i="1"/>
  <c r="H8" i="1" s="1"/>
  <c r="I8" i="1" s="1"/>
  <c r="H11" i="1"/>
  <c r="D2" i="1" s="1"/>
  <c r="F2" i="1" s="1"/>
  <c r="D5" i="1" l="1"/>
  <c r="F5" i="1" s="1"/>
  <c r="D7" i="1"/>
  <c r="F7" i="1" s="1"/>
  <c r="D3" i="1"/>
  <c r="F3" i="1" s="1"/>
  <c r="D8" i="1"/>
  <c r="F8" i="1" s="1"/>
  <c r="D6" i="1"/>
  <c r="F6" i="1" s="1"/>
  <c r="D4" i="1"/>
  <c r="F4" i="1" s="1"/>
</calcChain>
</file>

<file path=xl/sharedStrings.xml><?xml version="1.0" encoding="utf-8"?>
<sst xmlns="http://schemas.openxmlformats.org/spreadsheetml/2006/main" count="50" uniqueCount="31">
  <si>
    <t>Staff Member</t>
  </si>
  <si>
    <t>Hourly Rate ($)</t>
  </si>
  <si>
    <t>Anne Lueng</t>
  </si>
  <si>
    <t>Carl Masters</t>
  </si>
  <si>
    <t>Harvey Wall</t>
  </si>
  <si>
    <t>Helen Troy</t>
  </si>
  <si>
    <t>Nerida Beale</t>
  </si>
  <si>
    <t>Renee Fogarty</t>
  </si>
  <si>
    <t>Terry Quinn</t>
  </si>
  <si>
    <t>Tax Rate (%)</t>
  </si>
  <si>
    <t>Daily Pay ($)</t>
  </si>
  <si>
    <t>Hours Worked</t>
  </si>
  <si>
    <t>Gross Pay ($)</t>
  </si>
  <si>
    <t>Net Pay ($)</t>
  </si>
  <si>
    <t>Number Of Clients</t>
  </si>
  <si>
    <t>Total Cost of Clients ($)</t>
  </si>
  <si>
    <t>Fixed Cost ($)</t>
  </si>
  <si>
    <t>Cost of Clients ($)</t>
  </si>
  <si>
    <t>Total Cost of Consultation ($)</t>
  </si>
  <si>
    <t>Amount to Charge Company ($)</t>
  </si>
  <si>
    <t>Commision Payed</t>
  </si>
  <si>
    <t>Data Entries</t>
  </si>
  <si>
    <t>A Cut Above - Main Menu</t>
  </si>
  <si>
    <t>Staff</t>
  </si>
  <si>
    <t>Commision (%)</t>
  </si>
  <si>
    <t>Password</t>
  </si>
  <si>
    <t>abcd</t>
  </si>
  <si>
    <t>Tax Amt ($)</t>
  </si>
  <si>
    <t>Commission Amt ($)</t>
  </si>
  <si>
    <t>Cost Per Client ($)</t>
  </si>
  <si>
    <t>Super Rate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</si>
</sst>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9" formatCode="&quot;$&quot;#,##0.00"/>
    <numFmt numFmtId="170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5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0" borderId="1" xfId="0" applyFont="1" applyBorder="1"/>
    <xf numFmtId="0" fontId="0" fillId="0" borderId="3" xfId="0" applyFon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0" fontId="0" fillId="0" borderId="0" xfId="0" applyNumberFormat="1" applyProtection="1">
      <protection locked="0"/>
    </xf>
    <xf numFmtId="10" fontId="0" fillId="0" borderId="4" xfId="0" applyNumberFormat="1" applyFont="1" applyBorder="1"/>
    <xf numFmtId="9" fontId="0" fillId="0" borderId="0" xfId="1" applyFont="1" applyProtection="1">
      <protection locked="0"/>
    </xf>
    <xf numFmtId="169" fontId="0" fillId="0" borderId="0" xfId="1" applyNumberFormat="1" applyFont="1" applyProtection="1">
      <protection locked="0"/>
    </xf>
    <xf numFmtId="170" fontId="0" fillId="0" borderId="0" xfId="0" applyNumberFormat="1" applyProtection="1">
      <protection locked="0"/>
    </xf>
    <xf numFmtId="169" fontId="0" fillId="0" borderId="0" xfId="0" applyNumberFormat="1" applyProtection="1">
      <protection locked="0"/>
    </xf>
    <xf numFmtId="169" fontId="0" fillId="0" borderId="2" xfId="0" applyNumberFormat="1" applyFont="1" applyBorder="1"/>
    <xf numFmtId="169" fontId="0" fillId="0" borderId="4" xfId="0" applyNumberFormat="1" applyFont="1" applyBorder="1"/>
    <xf numFmtId="10" fontId="0" fillId="0" borderId="2" xfId="0" applyNumberFormat="1" applyFont="1" applyBorder="1"/>
  </cellXfs>
  <cellStyles count="2">
    <cellStyle name="Normal" xfId="0" builtinId="0"/>
    <cellStyle name="Percent" xfId="1" builtinId="5"/>
  </cellStyles>
  <dxfs count="31">
    <dxf>
      <numFmt numFmtId="169" formatCode="&quot;$&quot;#,##0.00"/>
      <protection locked="0" hidden="0"/>
    </dxf>
    <dxf>
      <numFmt numFmtId="169" formatCode="&quot;$&quot;#,##0.00"/>
      <protection locked="0" hidden="0"/>
    </dxf>
    <dxf>
      <numFmt numFmtId="169" formatCode="&quot;$&quot;#,##0.00"/>
      <protection locked="0" hidden="0"/>
    </dxf>
    <dxf>
      <numFmt numFmtId="14" formatCode="0.00%"/>
      <protection locked="0" hidden="0"/>
    </dxf>
    <dxf>
      <numFmt numFmtId="14" formatCode="0.00%"/>
      <protection locked="0" hidden="0"/>
    </dxf>
    <dxf>
      <numFmt numFmtId="169" formatCode="&quot;$&quot;#,##0.00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9" formatCode="&quot;$&quot;#,##0.00"/>
      <protection locked="0" hidden="0"/>
    </dxf>
    <dxf>
      <numFmt numFmtId="170" formatCode="&quot;$&quot;#,##0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9" formatCode="&quot;$&quot;#,##0.00"/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9" formatCode="&quot;$&quot;#,##0.00"/>
      <protection locked="0" hidden="0"/>
    </dxf>
    <dxf>
      <protection locked="0" hidden="0"/>
    </dxf>
    <dxf>
      <protection locked="0" hidden="0"/>
    </dxf>
    <dxf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19050</xdr:rowOff>
    </xdr:from>
    <xdr:to>
      <xdr:col>3</xdr:col>
      <xdr:colOff>590550</xdr:colOff>
      <xdr:row>5</xdr:row>
      <xdr:rowOff>19050</xdr:rowOff>
    </xdr:to>
    <xdr:sp macro="[0]!DataEntryButton" textlink="">
      <xdr:nvSpPr>
        <xdr:cNvPr id="2" name="Rectangle 1"/>
        <xdr:cNvSpPr/>
      </xdr:nvSpPr>
      <xdr:spPr>
        <a:xfrm>
          <a:off x="1219200" y="590550"/>
          <a:ext cx="1200150" cy="381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500"/>
            <a:t>Data Entries</a:t>
          </a: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6</xdr:col>
      <xdr:colOff>590550</xdr:colOff>
      <xdr:row>5</xdr:row>
      <xdr:rowOff>0</xdr:rowOff>
    </xdr:to>
    <xdr:sp macro="[0]!Staff" textlink="">
      <xdr:nvSpPr>
        <xdr:cNvPr id="3" name="Rectangle 2"/>
        <xdr:cNvSpPr/>
      </xdr:nvSpPr>
      <xdr:spPr>
        <a:xfrm>
          <a:off x="3048000" y="571500"/>
          <a:ext cx="1200150" cy="381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500"/>
            <a:t>Staff</a:t>
          </a:r>
        </a:p>
      </xdr:txBody>
    </xdr:sp>
    <xdr:clientData/>
  </xdr:twoCellAnchor>
  <xdr:twoCellAnchor>
    <xdr:from>
      <xdr:col>6</xdr:col>
      <xdr:colOff>276225</xdr:colOff>
      <xdr:row>6</xdr:row>
      <xdr:rowOff>9525</xdr:rowOff>
    </xdr:from>
    <xdr:to>
      <xdr:col>9</xdr:col>
      <xdr:colOff>276225</xdr:colOff>
      <xdr:row>8</xdr:row>
      <xdr:rowOff>9525</xdr:rowOff>
    </xdr:to>
    <xdr:sp macro="[0]!CostSummary" textlink="">
      <xdr:nvSpPr>
        <xdr:cNvPr id="4" name="Rectangle 3"/>
        <xdr:cNvSpPr/>
      </xdr:nvSpPr>
      <xdr:spPr>
        <a:xfrm>
          <a:off x="3933825" y="1152525"/>
          <a:ext cx="1828800" cy="381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400"/>
            <a:t>Cost </a:t>
          </a:r>
          <a:r>
            <a:rPr lang="en-AU" sz="1500"/>
            <a:t>Summary</a:t>
          </a:r>
        </a:p>
      </xdr:txBody>
    </xdr:sp>
    <xdr:clientData/>
  </xdr:twoCellAnchor>
  <xdr:twoCellAnchor>
    <xdr:from>
      <xdr:col>2</xdr:col>
      <xdr:colOff>304799</xdr:colOff>
      <xdr:row>6</xdr:row>
      <xdr:rowOff>0</xdr:rowOff>
    </xdr:from>
    <xdr:to>
      <xdr:col>5</xdr:col>
      <xdr:colOff>314324</xdr:colOff>
      <xdr:row>8</xdr:row>
      <xdr:rowOff>0</xdr:rowOff>
    </xdr:to>
    <xdr:sp macro="[0]!ClientInvoice" textlink="">
      <xdr:nvSpPr>
        <xdr:cNvPr id="5" name="Rectangle 4"/>
        <xdr:cNvSpPr/>
      </xdr:nvSpPr>
      <xdr:spPr>
        <a:xfrm>
          <a:off x="1523999" y="1143000"/>
          <a:ext cx="1838325" cy="381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500"/>
            <a:t>Client Invoice</a:t>
          </a:r>
        </a:p>
      </xdr:txBody>
    </xdr:sp>
    <xdr:clientData/>
  </xdr:twoCellAnchor>
  <xdr:twoCellAnchor>
    <xdr:from>
      <xdr:col>8</xdr:col>
      <xdr:colOff>19050</xdr:colOff>
      <xdr:row>2</xdr:row>
      <xdr:rowOff>180975</xdr:rowOff>
    </xdr:from>
    <xdr:to>
      <xdr:col>10</xdr:col>
      <xdr:colOff>0</xdr:colOff>
      <xdr:row>4</xdr:row>
      <xdr:rowOff>180975</xdr:rowOff>
    </xdr:to>
    <xdr:sp macro="[0]!PieChart" textlink="">
      <xdr:nvSpPr>
        <xdr:cNvPr id="6" name="Rectangle 5"/>
        <xdr:cNvSpPr/>
      </xdr:nvSpPr>
      <xdr:spPr>
        <a:xfrm>
          <a:off x="4895850" y="561975"/>
          <a:ext cx="1200150" cy="381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500"/>
            <a:t>Pie Chart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22</xdr:row>
      <xdr:rowOff>9525</xdr:rowOff>
    </xdr:from>
    <xdr:to>
      <xdr:col>9</xdr:col>
      <xdr:colOff>9526</xdr:colOff>
      <xdr:row>23</xdr:row>
      <xdr:rowOff>171450</xdr:rowOff>
    </xdr:to>
    <xdr:sp macro="[0]!MainMenu" textlink="">
      <xdr:nvSpPr>
        <xdr:cNvPr id="2" name="Rectangle 1"/>
        <xdr:cNvSpPr/>
      </xdr:nvSpPr>
      <xdr:spPr>
        <a:xfrm>
          <a:off x="11468101" y="4200525"/>
          <a:ext cx="19050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AU" sz="1500" b="1">
              <a:latin typeface="Times New Roman" pitchFamily="18" charset="0"/>
              <a:cs typeface="Times New Roman" pitchFamily="18" charset="0"/>
            </a:rPr>
            <a:t>Main Menu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</xdr:row>
      <xdr:rowOff>0</xdr:rowOff>
    </xdr:from>
    <xdr:to>
      <xdr:col>12</xdr:col>
      <xdr:colOff>76200</xdr:colOff>
      <xdr:row>23</xdr:row>
      <xdr:rowOff>161925</xdr:rowOff>
    </xdr:to>
    <xdr:sp macro="[0]!MainMenu" textlink="">
      <xdr:nvSpPr>
        <xdr:cNvPr id="2" name="Rectangle 1"/>
        <xdr:cNvSpPr/>
      </xdr:nvSpPr>
      <xdr:spPr>
        <a:xfrm>
          <a:off x="10115550" y="4191000"/>
          <a:ext cx="19050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AU" sz="1500" b="1">
              <a:latin typeface="Times New Roman" pitchFamily="18" charset="0"/>
              <a:cs typeface="Times New Roman" pitchFamily="18" charset="0"/>
            </a:rPr>
            <a:t>Main Menu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</xdr:row>
      <xdr:rowOff>0</xdr:rowOff>
    </xdr:from>
    <xdr:to>
      <xdr:col>12</xdr:col>
      <xdr:colOff>76200</xdr:colOff>
      <xdr:row>23</xdr:row>
      <xdr:rowOff>161925</xdr:rowOff>
    </xdr:to>
    <xdr:sp macro="[0]!MainMenu" textlink="">
      <xdr:nvSpPr>
        <xdr:cNvPr id="2" name="Rectangle 1"/>
        <xdr:cNvSpPr/>
      </xdr:nvSpPr>
      <xdr:spPr>
        <a:xfrm>
          <a:off x="10115550" y="4191000"/>
          <a:ext cx="19050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AU" sz="1500" b="1">
              <a:latin typeface="Times New Roman" pitchFamily="18" charset="0"/>
              <a:cs typeface="Times New Roman" pitchFamily="18" charset="0"/>
            </a:rPr>
            <a:t>Main Menu</a:t>
          </a:r>
        </a:p>
      </xdr:txBody>
    </xdr:sp>
    <xdr:clientData/>
  </xdr:twoCellAnchor>
  <xdr:twoCellAnchor>
    <xdr:from>
      <xdr:col>2</xdr:col>
      <xdr:colOff>342900</xdr:colOff>
      <xdr:row>4</xdr:row>
      <xdr:rowOff>52387</xdr:rowOff>
    </xdr:from>
    <xdr:to>
      <xdr:col>5</xdr:col>
      <xdr:colOff>771525</xdr:colOff>
      <xdr:row>18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</xdr:row>
      <xdr:rowOff>0</xdr:rowOff>
    </xdr:from>
    <xdr:to>
      <xdr:col>12</xdr:col>
      <xdr:colOff>76200</xdr:colOff>
      <xdr:row>23</xdr:row>
      <xdr:rowOff>161925</xdr:rowOff>
    </xdr:to>
    <xdr:sp macro="[0]!MainMenu" textlink="">
      <xdr:nvSpPr>
        <xdr:cNvPr id="2" name="Rectangle 1"/>
        <xdr:cNvSpPr/>
      </xdr:nvSpPr>
      <xdr:spPr>
        <a:xfrm>
          <a:off x="10115550" y="4191000"/>
          <a:ext cx="19050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AU" sz="1500" b="1">
              <a:latin typeface="Times New Roman" pitchFamily="18" charset="0"/>
              <a:cs typeface="Times New Roman" pitchFamily="18" charset="0"/>
            </a:rPr>
            <a:t>Main Menu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22</xdr:row>
      <xdr:rowOff>0</xdr:rowOff>
    </xdr:from>
    <xdr:to>
      <xdr:col>12</xdr:col>
      <xdr:colOff>76200</xdr:colOff>
      <xdr:row>23</xdr:row>
      <xdr:rowOff>161925</xdr:rowOff>
    </xdr:to>
    <xdr:sp macro="[0]!MainMenu" textlink="">
      <xdr:nvSpPr>
        <xdr:cNvPr id="2" name="Rectangle 1"/>
        <xdr:cNvSpPr/>
      </xdr:nvSpPr>
      <xdr:spPr>
        <a:xfrm>
          <a:off x="10115550" y="4191000"/>
          <a:ext cx="1905000" cy="3524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AU" sz="1500" b="1">
              <a:latin typeface="Times New Roman" pitchFamily="18" charset="0"/>
              <a:cs typeface="Times New Roman" pitchFamily="18" charset="0"/>
            </a:rPr>
            <a:t>Main Menu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I8" totalsRowShown="0" headerRowDxfId="24" dataDxfId="23">
  <autoFilter ref="A1:I8"/>
  <tableColumns count="9">
    <tableColumn id="1" name="Staff" dataDxfId="30"/>
    <tableColumn id="2" name="Hourly Rate ($)" dataDxfId="29"/>
    <tableColumn id="3" name="Commision (%)" dataDxfId="28" dataCellStyle="Percent"/>
    <tableColumn id="9" name="Commission Amt ($)" dataDxfId="27" dataCellStyle="Percent">
      <calculatedColumnFormula>Table1[[#This Row],[Commision (%)]]*Table4[Total Cost of Clients ($)]</calculatedColumnFormula>
    </tableColumn>
    <tableColumn id="4" name="Hours Worked" dataDxfId="26"/>
    <tableColumn id="5" name="Gross Pay ($)" dataDxfId="25">
      <calculatedColumnFormula>(B2 * E2)+ D2</calculatedColumnFormula>
    </tableColumn>
    <tableColumn id="6" name="Tax Rate (%)" dataDxfId="4">
      <calculatedColumnFormula>VLOOKUP(A11,Table3[],2)</calculatedColumnFormula>
    </tableColumn>
    <tableColumn id="7" name="Tax Amt ($)" dataDxfId="5">
      <calculatedColumnFormula>Table1[[#This Row],[Tax Rate (%)]]*Table1[[#This Row],[Gross Pay ($)]]</calculatedColumnFormula>
    </tableColumn>
    <tableColumn id="8" name="Net Pay ($)" dataDxfId="1">
      <calculatedColumnFormula>Table1[[#This Row],[Gross Pay ($)]]-Table1[[#This Row],[Tax Amt ($)]]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0:C23" totalsRowShown="0" headerRowDxfId="21" dataDxfId="20">
  <autoFilter ref="A10:C23"/>
  <tableColumns count="3">
    <tableColumn id="1" name="Daily Pay ($)" dataDxfId="2"/>
    <tableColumn id="2" name="Tax Rate (%)" dataDxfId="22"/>
    <tableColumn id="3" name="Super Rate (%)" dataDxfId="3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F10:H11" totalsRowShown="0" headerRowDxfId="16" dataDxfId="15">
  <autoFilter ref="F10:H11"/>
  <tableColumns count="3">
    <tableColumn id="1" name="Number Of Clients" dataDxfId="19"/>
    <tableColumn id="2" name="Cost Per Client ($)" dataDxfId="18"/>
    <tableColumn id="3" name="Total Cost of Clients ($)" dataDxfId="17">
      <calculatedColumnFormula>Table4[Number Of Clients]*Table4[Cost Per Client ($)]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F14:I15" insertRow="1" totalsRowShown="0" headerRowDxfId="10" dataDxfId="9">
  <autoFilter ref="F14:I15"/>
  <tableColumns count="4">
    <tableColumn id="1" name="Fixed Cost ($)" dataDxfId="14"/>
    <tableColumn id="2" name="Cost of Clients ($)" dataDxfId="13"/>
    <tableColumn id="3" name="Total Cost of Consultation ($)" dataDxfId="12"/>
    <tableColumn id="4" name="Amount to Charge Company ($)" dataDxfId="11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id="10" name="Table10" displayName="Table10" ref="F18:G25" totalsRowShown="0" headerRowDxfId="7" dataDxfId="6">
  <autoFilter ref="F18:G25"/>
  <tableColumns count="2">
    <tableColumn id="1" name="Staff Member" dataDxfId="8"/>
    <tableColumn id="2" name="Commision Payed" dataDxfId="0">
      <calculatedColumnFormula>D2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4"/>
  <sheetViews>
    <sheetView workbookViewId="0">
      <selection activeCell="S24" sqref="S23:S24"/>
    </sheetView>
  </sheetViews>
  <sheetFormatPr defaultRowHeight="15" x14ac:dyDescent="0.25"/>
  <sheetData>
    <row r="1" spans="4:8" x14ac:dyDescent="0.25">
      <c r="D1" s="6" t="s">
        <v>22</v>
      </c>
      <c r="E1" s="5"/>
      <c r="F1" s="5"/>
      <c r="G1" s="5"/>
      <c r="H1" s="5"/>
    </row>
    <row r="2" spans="4:8" x14ac:dyDescent="0.25">
      <c r="D2" s="5"/>
      <c r="E2" s="5"/>
      <c r="F2" s="5"/>
      <c r="G2" s="5"/>
      <c r="H2" s="5"/>
    </row>
    <row r="24" spans="1:2" x14ac:dyDescent="0.25">
      <c r="A24" t="s">
        <v>25</v>
      </c>
      <c r="B24" t="s">
        <v>26</v>
      </c>
    </row>
  </sheetData>
  <sheetProtection password="CA5D" sheet="1" objects="1" scenarios="1"/>
  <mergeCells count="1">
    <mergeCell ref="D1:H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5"/>
  <sheetViews>
    <sheetView tabSelected="1" zoomScaleNormal="100" workbookViewId="0">
      <selection activeCell="H20" sqref="H20"/>
    </sheetView>
  </sheetViews>
  <sheetFormatPr defaultRowHeight="15" x14ac:dyDescent="0.25"/>
  <cols>
    <col min="1" max="7" width="20.7109375" style="8" customWidth="1"/>
    <col min="8" max="8" width="26.7109375" style="8" customWidth="1"/>
    <col min="9" max="10" width="28.7109375" style="8" customWidth="1"/>
    <col min="11" max="11" width="20.7109375" style="8" customWidth="1"/>
    <col min="12" max="16384" width="9.140625" style="8"/>
  </cols>
  <sheetData>
    <row r="1" spans="1:9" x14ac:dyDescent="0.25">
      <c r="A1" s="8" t="s">
        <v>23</v>
      </c>
      <c r="B1" s="8" t="s">
        <v>1</v>
      </c>
      <c r="C1" s="8" t="s">
        <v>24</v>
      </c>
      <c r="D1" s="8" t="s">
        <v>28</v>
      </c>
      <c r="E1" s="8" t="s">
        <v>11</v>
      </c>
      <c r="F1" s="8" t="s">
        <v>12</v>
      </c>
      <c r="G1" s="8" t="s">
        <v>9</v>
      </c>
      <c r="H1" s="8" t="s">
        <v>27</v>
      </c>
      <c r="I1" s="8" t="s">
        <v>13</v>
      </c>
    </row>
    <row r="2" spans="1:9" x14ac:dyDescent="0.25">
      <c r="A2" s="8" t="s">
        <v>2</v>
      </c>
      <c r="B2" s="8">
        <v>25</v>
      </c>
      <c r="C2" s="13">
        <v>0.05</v>
      </c>
      <c r="D2" s="14">
        <f>Table1[[#This Row],[Commision (%)]]*Table4[Total Cost of Clients ($)]</f>
        <v>50</v>
      </c>
      <c r="E2" s="8">
        <v>7</v>
      </c>
      <c r="F2" s="16">
        <f>(B2 * E2)+ D2</f>
        <v>225</v>
      </c>
      <c r="G2" s="11">
        <f>VLOOKUP(A11,Table3[],2)</f>
        <v>0.14499999999999999</v>
      </c>
      <c r="H2" s="16">
        <f>Table1[[#This Row],[Tax Rate (%)]]*Table1[[#This Row],[Gross Pay ($)]]</f>
        <v>32.625</v>
      </c>
      <c r="I2" s="16">
        <f>Table1[[#This Row],[Gross Pay ($)]]-Table1[[#This Row],[Tax Amt ($)]]</f>
        <v>192.375</v>
      </c>
    </row>
    <row r="3" spans="1:9" x14ac:dyDescent="0.25">
      <c r="A3" s="8" t="s">
        <v>3</v>
      </c>
      <c r="B3" s="8">
        <v>22</v>
      </c>
      <c r="C3" s="13">
        <v>0.04</v>
      </c>
      <c r="D3" s="14">
        <f>Table1[[#This Row],[Commision (%)]]*Table4[Total Cost of Clients ($)]</f>
        <v>40</v>
      </c>
      <c r="E3" s="8">
        <v>5</v>
      </c>
      <c r="F3" s="16">
        <f>(B3 * E3)+ D3</f>
        <v>150</v>
      </c>
      <c r="G3" s="11">
        <f>VLOOKUP(A12,Table3[],2)</f>
        <v>0.15</v>
      </c>
      <c r="H3" s="16">
        <f>Table1[[#This Row],[Tax Rate (%)]]*Table1[[#This Row],[Gross Pay ($)]]</f>
        <v>22.5</v>
      </c>
      <c r="I3" s="16">
        <f>Table1[[#This Row],[Gross Pay ($)]]-Table1[[#This Row],[Tax Amt ($)]]</f>
        <v>127.5</v>
      </c>
    </row>
    <row r="4" spans="1:9" x14ac:dyDescent="0.25">
      <c r="A4" s="8" t="s">
        <v>4</v>
      </c>
      <c r="B4" s="8">
        <v>25</v>
      </c>
      <c r="C4" s="13">
        <v>0.05</v>
      </c>
      <c r="D4" s="14">
        <f>Table1[[#This Row],[Commision (%)]]*Table4[Total Cost of Clients ($)]</f>
        <v>50</v>
      </c>
      <c r="E4" s="8">
        <v>4</v>
      </c>
      <c r="F4" s="16">
        <f>(B4 * E4)+ D4</f>
        <v>150</v>
      </c>
      <c r="G4" s="11">
        <f>VLOOKUP(A13,Table3[],2)</f>
        <v>0.155</v>
      </c>
      <c r="H4" s="16">
        <f>Table1[[#This Row],[Tax Rate (%)]]*Table1[[#This Row],[Gross Pay ($)]]</f>
        <v>23.25</v>
      </c>
      <c r="I4" s="16">
        <f>Table1[[#This Row],[Gross Pay ($)]]-Table1[[#This Row],[Tax Amt ($)]]</f>
        <v>126.75</v>
      </c>
    </row>
    <row r="5" spans="1:9" x14ac:dyDescent="0.25">
      <c r="A5" s="8" t="s">
        <v>5</v>
      </c>
      <c r="B5" s="8">
        <v>18</v>
      </c>
      <c r="C5" s="13">
        <v>0.03</v>
      </c>
      <c r="D5" s="14">
        <f>Table1[[#This Row],[Commision (%)]]*Table4[Total Cost of Clients ($)]</f>
        <v>30</v>
      </c>
      <c r="E5" s="8">
        <v>8</v>
      </c>
      <c r="F5" s="16">
        <f>(B5 * E5)+ D5</f>
        <v>174</v>
      </c>
      <c r="G5" s="11">
        <f>VLOOKUP(A14,Table3[],2)</f>
        <v>0.16</v>
      </c>
      <c r="H5" s="16">
        <f>Table1[[#This Row],[Tax Rate (%)]]*Table1[[#This Row],[Gross Pay ($)]]</f>
        <v>27.84</v>
      </c>
      <c r="I5" s="16">
        <f>Table1[[#This Row],[Gross Pay ($)]]-Table1[[#This Row],[Tax Amt ($)]]</f>
        <v>146.16</v>
      </c>
    </row>
    <row r="6" spans="1:9" x14ac:dyDescent="0.25">
      <c r="A6" s="8" t="s">
        <v>6</v>
      </c>
      <c r="B6" s="8">
        <v>18</v>
      </c>
      <c r="C6" s="13">
        <v>0.03</v>
      </c>
      <c r="D6" s="14">
        <f>Table1[[#This Row],[Commision (%)]]*Table4[Total Cost of Clients ($)]</f>
        <v>30</v>
      </c>
      <c r="E6" s="8">
        <v>2</v>
      </c>
      <c r="F6" s="16">
        <f>(B6 * E6)+ D6</f>
        <v>66</v>
      </c>
      <c r="G6" s="11">
        <f>VLOOKUP(A15,Table3[],2)</f>
        <v>0.16500000000000001</v>
      </c>
      <c r="H6" s="16">
        <f>Table1[[#This Row],[Tax Rate (%)]]*Table1[[#This Row],[Gross Pay ($)]]</f>
        <v>10.89</v>
      </c>
      <c r="I6" s="16">
        <f>Table1[[#This Row],[Gross Pay ($)]]-Table1[[#This Row],[Tax Amt ($)]]</f>
        <v>55.11</v>
      </c>
    </row>
    <row r="7" spans="1:9" x14ac:dyDescent="0.25">
      <c r="A7" s="8" t="s">
        <v>7</v>
      </c>
      <c r="B7" s="8">
        <v>25</v>
      </c>
      <c r="C7" s="13">
        <v>0.05</v>
      </c>
      <c r="D7" s="14">
        <f>Table1[[#This Row],[Commision (%)]]*Table4[Total Cost of Clients ($)]</f>
        <v>50</v>
      </c>
      <c r="E7" s="8">
        <v>3</v>
      </c>
      <c r="F7" s="16">
        <f>(B7 * E7)+ D7</f>
        <v>125</v>
      </c>
      <c r="G7" s="11">
        <f>VLOOKUP(A16,Table3[],2)</f>
        <v>0.17</v>
      </c>
      <c r="H7" s="16">
        <f>Table1[[#This Row],[Tax Rate (%)]]*Table1[[#This Row],[Gross Pay ($)]]</f>
        <v>21.25</v>
      </c>
      <c r="I7" s="16">
        <f>Table1[[#This Row],[Gross Pay ($)]]-Table1[[#This Row],[Tax Amt ($)]]</f>
        <v>103.75</v>
      </c>
    </row>
    <row r="8" spans="1:9" x14ac:dyDescent="0.25">
      <c r="A8" s="8" t="s">
        <v>8</v>
      </c>
      <c r="B8" s="8">
        <v>22</v>
      </c>
      <c r="C8" s="13">
        <v>0.04</v>
      </c>
      <c r="D8" s="14">
        <f>Table1[[#This Row],[Commision (%)]]*Table4[Total Cost of Clients ($)]</f>
        <v>40</v>
      </c>
      <c r="E8" s="8">
        <v>5</v>
      </c>
      <c r="F8" s="16">
        <f>(B8 * E8)+ D8</f>
        <v>150</v>
      </c>
      <c r="G8" s="11">
        <f>VLOOKUP(A17,Table3[],2)</f>
        <v>0.17499999999999999</v>
      </c>
      <c r="H8" s="16">
        <f>Table1[[#This Row],[Tax Rate (%)]]*Table1[[#This Row],[Gross Pay ($)]]</f>
        <v>26.25</v>
      </c>
      <c r="I8" s="16">
        <f>Table1[[#This Row],[Gross Pay ($)]]-Table1[[#This Row],[Tax Amt ($)]]</f>
        <v>123.75</v>
      </c>
    </row>
    <row r="10" spans="1:9" x14ac:dyDescent="0.25">
      <c r="A10" s="8" t="s">
        <v>10</v>
      </c>
      <c r="B10" s="8" t="s">
        <v>9</v>
      </c>
      <c r="C10" s="8" t="s">
        <v>30</v>
      </c>
      <c r="F10" s="8" t="s">
        <v>14</v>
      </c>
      <c r="G10" s="8" t="s">
        <v>29</v>
      </c>
      <c r="H10" s="8" t="s">
        <v>15</v>
      </c>
    </row>
    <row r="11" spans="1:9" x14ac:dyDescent="0.25">
      <c r="A11" s="16">
        <v>0</v>
      </c>
      <c r="B11" s="11">
        <v>0.14499999999999999</v>
      </c>
      <c r="C11" s="11">
        <v>0.09</v>
      </c>
      <c r="F11" s="8">
        <v>200</v>
      </c>
      <c r="G11" s="15">
        <v>5</v>
      </c>
      <c r="H11" s="16">
        <f>Table4[Number Of Clients]*Table4[Cost Per Client ($)]</f>
        <v>1000</v>
      </c>
    </row>
    <row r="12" spans="1:9" x14ac:dyDescent="0.25">
      <c r="A12" s="16">
        <v>120</v>
      </c>
      <c r="B12" s="11">
        <v>0.15</v>
      </c>
      <c r="C12" s="11">
        <v>0.09</v>
      </c>
    </row>
    <row r="13" spans="1:9" x14ac:dyDescent="0.25">
      <c r="A13" s="16">
        <v>125</v>
      </c>
      <c r="B13" s="11">
        <v>0.155</v>
      </c>
      <c r="C13" s="11">
        <v>0.09</v>
      </c>
    </row>
    <row r="14" spans="1:9" x14ac:dyDescent="0.25">
      <c r="A14" s="16">
        <v>130</v>
      </c>
      <c r="B14" s="11">
        <v>0.16</v>
      </c>
      <c r="C14" s="11">
        <v>0.09</v>
      </c>
      <c r="F14" s="8" t="s">
        <v>16</v>
      </c>
      <c r="G14" s="8" t="s">
        <v>17</v>
      </c>
      <c r="H14" s="8" t="s">
        <v>18</v>
      </c>
      <c r="I14" s="8" t="s">
        <v>19</v>
      </c>
    </row>
    <row r="15" spans="1:9" x14ac:dyDescent="0.25">
      <c r="A15" s="16">
        <v>135</v>
      </c>
      <c r="B15" s="11">
        <v>0.16500000000000001</v>
      </c>
      <c r="C15" s="11">
        <v>0.09</v>
      </c>
    </row>
    <row r="16" spans="1:9" x14ac:dyDescent="0.25">
      <c r="A16" s="16">
        <v>140</v>
      </c>
      <c r="B16" s="11">
        <v>0.17</v>
      </c>
      <c r="C16" s="11">
        <v>0.09</v>
      </c>
    </row>
    <row r="17" spans="1:7" x14ac:dyDescent="0.25">
      <c r="A17" s="16">
        <v>145</v>
      </c>
      <c r="B17" s="11">
        <v>0.17499999999999999</v>
      </c>
      <c r="C17" s="11">
        <v>0.09</v>
      </c>
    </row>
    <row r="18" spans="1:7" x14ac:dyDescent="0.25">
      <c r="A18" s="16">
        <v>150</v>
      </c>
      <c r="B18" s="11">
        <v>0.18</v>
      </c>
      <c r="C18" s="11">
        <v>0.09</v>
      </c>
      <c r="F18" s="8" t="s">
        <v>0</v>
      </c>
      <c r="G18" s="8" t="s">
        <v>20</v>
      </c>
    </row>
    <row r="19" spans="1:7" ht="15" customHeight="1" x14ac:dyDescent="0.25">
      <c r="A19" s="16">
        <v>155</v>
      </c>
      <c r="B19" s="11">
        <v>0.185</v>
      </c>
      <c r="C19" s="11">
        <v>0.09</v>
      </c>
      <c r="F19" s="8" t="s">
        <v>2</v>
      </c>
      <c r="G19" s="16">
        <f t="shared" ref="G19:G25" si="0">D2</f>
        <v>50</v>
      </c>
    </row>
    <row r="20" spans="1:7" ht="15" customHeight="1" x14ac:dyDescent="0.25">
      <c r="A20" s="16">
        <v>160</v>
      </c>
      <c r="B20" s="11">
        <v>0.19</v>
      </c>
      <c r="C20" s="11">
        <v>0.09</v>
      </c>
      <c r="F20" s="8" t="s">
        <v>3</v>
      </c>
      <c r="G20" s="16">
        <f t="shared" si="0"/>
        <v>40</v>
      </c>
    </row>
    <row r="21" spans="1:7" x14ac:dyDescent="0.25">
      <c r="A21" s="16">
        <v>165</v>
      </c>
      <c r="B21" s="11">
        <v>0.19500000000000001</v>
      </c>
      <c r="C21" s="11">
        <v>0.09</v>
      </c>
      <c r="F21" s="8" t="s">
        <v>4</v>
      </c>
      <c r="G21" s="16">
        <f t="shared" si="0"/>
        <v>50</v>
      </c>
    </row>
    <row r="22" spans="1:7" x14ac:dyDescent="0.25">
      <c r="A22" s="16">
        <v>170</v>
      </c>
      <c r="B22" s="11">
        <v>0.2</v>
      </c>
      <c r="C22" s="11">
        <v>0.09</v>
      </c>
      <c r="F22" s="8" t="s">
        <v>5</v>
      </c>
      <c r="G22" s="16">
        <f t="shared" si="0"/>
        <v>30</v>
      </c>
    </row>
    <row r="23" spans="1:7" x14ac:dyDescent="0.25">
      <c r="A23" s="16">
        <v>175</v>
      </c>
      <c r="B23" s="11">
        <v>0.20499999999999999</v>
      </c>
      <c r="C23" s="11">
        <v>0.09</v>
      </c>
      <c r="F23" s="8" t="s">
        <v>6</v>
      </c>
      <c r="G23" s="16">
        <f t="shared" si="0"/>
        <v>30</v>
      </c>
    </row>
    <row r="24" spans="1:7" x14ac:dyDescent="0.25">
      <c r="A24" s="9" t="s">
        <v>21</v>
      </c>
      <c r="B24" s="10"/>
      <c r="C24" s="10"/>
      <c r="D24" s="10"/>
      <c r="E24" s="10"/>
      <c r="F24" s="8" t="s">
        <v>7</v>
      </c>
      <c r="G24" s="16">
        <f t="shared" si="0"/>
        <v>50</v>
      </c>
    </row>
    <row r="25" spans="1:7" x14ac:dyDescent="0.25">
      <c r="A25" s="10"/>
      <c r="B25" s="10"/>
      <c r="C25" s="10"/>
      <c r="D25" s="10"/>
      <c r="E25" s="10"/>
      <c r="F25" s="8" t="s">
        <v>8</v>
      </c>
      <c r="G25" s="16">
        <f t="shared" si="0"/>
        <v>40</v>
      </c>
    </row>
  </sheetData>
  <sheetProtection password="CA5D" sheet="1" objects="1" scenarios="1"/>
  <mergeCells count="1">
    <mergeCell ref="A24:E25"/>
  </mergeCells>
  <pageMargins left="0.7" right="0.7" top="0.75" bottom="0.75" header="0.3" footer="0.3"/>
  <pageSetup paperSize="9" orientation="portrait" horizontalDpi="1200" verticalDpi="1200" r:id="rId1"/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31"/>
  <sheetViews>
    <sheetView zoomScaleNormal="100" workbookViewId="0">
      <selection activeCell="D12" sqref="D12"/>
    </sheetView>
  </sheetViews>
  <sheetFormatPr defaultRowHeight="15" x14ac:dyDescent="0.25"/>
  <cols>
    <col min="1" max="6" width="20.7109375" customWidth="1"/>
  </cols>
  <sheetData>
    <row r="1" spans="1:3" x14ac:dyDescent="0.25">
      <c r="A1" s="1" t="s">
        <v>0</v>
      </c>
      <c r="B1" s="2" t="s">
        <v>1</v>
      </c>
      <c r="C1" s="2" t="s">
        <v>24</v>
      </c>
    </row>
    <row r="2" spans="1:3" x14ac:dyDescent="0.25">
      <c r="A2" s="3" t="s">
        <v>2</v>
      </c>
      <c r="B2" s="17">
        <v>25</v>
      </c>
      <c r="C2" s="19">
        <v>0.05</v>
      </c>
    </row>
    <row r="3" spans="1:3" x14ac:dyDescent="0.25">
      <c r="A3" s="3" t="s">
        <v>3</v>
      </c>
      <c r="B3" s="17">
        <v>22</v>
      </c>
      <c r="C3" s="19">
        <v>0.04</v>
      </c>
    </row>
    <row r="4" spans="1:3" x14ac:dyDescent="0.25">
      <c r="A4" s="3" t="s">
        <v>4</v>
      </c>
      <c r="B4" s="17">
        <v>25</v>
      </c>
      <c r="C4" s="19">
        <v>0.05</v>
      </c>
    </row>
    <row r="5" spans="1:3" x14ac:dyDescent="0.25">
      <c r="A5" s="3" t="s">
        <v>5</v>
      </c>
      <c r="B5" s="17">
        <v>18</v>
      </c>
      <c r="C5" s="19">
        <v>0.03</v>
      </c>
    </row>
    <row r="6" spans="1:3" x14ac:dyDescent="0.25">
      <c r="A6" s="3" t="s">
        <v>6</v>
      </c>
      <c r="B6" s="17">
        <v>18</v>
      </c>
      <c r="C6" s="19">
        <v>0.03</v>
      </c>
    </row>
    <row r="7" spans="1:3" x14ac:dyDescent="0.25">
      <c r="A7" s="3" t="s">
        <v>7</v>
      </c>
      <c r="B7" s="17">
        <v>25</v>
      </c>
      <c r="C7" s="19">
        <v>0.05</v>
      </c>
    </row>
    <row r="8" spans="1:3" x14ac:dyDescent="0.25">
      <c r="A8" s="4" t="s">
        <v>8</v>
      </c>
      <c r="B8" s="18">
        <v>22</v>
      </c>
      <c r="C8" s="12">
        <v>0.04</v>
      </c>
    </row>
    <row r="24" spans="1:9" x14ac:dyDescent="0.25">
      <c r="A24" s="6" t="s">
        <v>23</v>
      </c>
      <c r="B24" s="6"/>
      <c r="C24" s="6"/>
      <c r="D24" s="6"/>
    </row>
    <row r="25" spans="1:9" x14ac:dyDescent="0.25">
      <c r="A25" s="6"/>
      <c r="B25" s="6"/>
      <c r="C25" s="6"/>
      <c r="D25" s="6"/>
    </row>
    <row r="30" spans="1:9" ht="15" customHeight="1" x14ac:dyDescent="0.3">
      <c r="A30" s="7"/>
      <c r="B30" s="7"/>
      <c r="C30" s="7"/>
      <c r="D30" s="7"/>
      <c r="E30" s="7"/>
      <c r="F30" s="7"/>
      <c r="G30" s="7"/>
      <c r="H30" s="7"/>
      <c r="I30" s="7"/>
    </row>
    <row r="31" spans="1:9" ht="15" customHeight="1" x14ac:dyDescent="0.3">
      <c r="A31" s="7"/>
      <c r="B31" s="7"/>
      <c r="C31" s="7"/>
      <c r="D31" s="7"/>
      <c r="E31" s="7"/>
      <c r="F31" s="7"/>
      <c r="G31" s="7"/>
      <c r="H31" s="7"/>
      <c r="I31" s="7"/>
    </row>
  </sheetData>
  <mergeCells count="1">
    <mergeCell ref="A24:D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4" sqref="I24"/>
    </sheetView>
  </sheetViews>
  <sheetFormatPr defaultRowHeight="15" x14ac:dyDescent="0.25"/>
  <cols>
    <col min="1" max="6" width="20.7109375" customWidth="1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5" sqref="C25"/>
    </sheetView>
  </sheetViews>
  <sheetFormatPr defaultRowHeight="15" x14ac:dyDescent="0.25"/>
  <cols>
    <col min="1" max="6" width="20.7109375" customWidth="1"/>
  </cols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2" sqref="J22"/>
    </sheetView>
  </sheetViews>
  <sheetFormatPr defaultRowHeight="15" x14ac:dyDescent="0.25"/>
  <cols>
    <col min="1" max="6" width="20.7109375" customWidth="1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Main Menu</vt:lpstr>
      <vt:lpstr>Data Entries</vt:lpstr>
      <vt:lpstr>Staff</vt:lpstr>
      <vt:lpstr>Pie Chart</vt:lpstr>
      <vt:lpstr>Client Invoice</vt:lpstr>
      <vt:lpstr>Cost Summary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Spencer Bowles</dc:creator>
  <cp:lastModifiedBy>Spencer Bowles</cp:lastModifiedBy>
  <dcterms:created xsi:type="dcterms:W3CDTF">2013-08-05T23:05:17Z</dcterms:created>
  <dcterms:modified xsi:type="dcterms:W3CDTF">2013-08-09T05:08:18Z</dcterms:modified>
</cp:coreProperties>
</file>